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Nóminas Transparencia\2021\"/>
    </mc:Choice>
  </mc:AlternateContent>
  <xr:revisionPtr revIDLastSave="0" documentId="13_ncr:1_{7EDAC8E6-438A-4649-892C-3618D53444D7}" xr6:coauthVersionLast="41" xr6:coauthVersionMax="41" xr10:uidLastSave="{00000000-0000-0000-0000-000000000000}"/>
  <bookViews>
    <workbookView xWindow="285" yWindow="4215" windowWidth="21600" windowHeight="11385" activeTab="2" xr2:uid="{00000000-000D-0000-FFFF-FFFF00000000}"/>
  </bookViews>
  <sheets>
    <sheet name="AGUINALDO 2021" sheetId="1" r:id="rId1"/>
    <sheet name="PRIMA 1ER PERIODO" sheetId="7" r:id="rId2"/>
    <sheet name="PRIMA 2DO PERIODO" sheetId="6" r:id="rId3"/>
  </sheets>
  <definedNames>
    <definedName name="_xlnm._FilterDatabase" localSheetId="0" hidden="1">'AGUINALDO 2021'!$K$10:$K$10</definedName>
    <definedName name="_xlnm._FilterDatabase" localSheetId="1" hidden="1">'PRIMA 1ER PERIODO'!#REF!</definedName>
    <definedName name="_xlnm._FilterDatabase" localSheetId="2" hidden="1">'PRIMA 2DO PERIODO'!#REF!</definedName>
    <definedName name="_xlnm.Print_Area" localSheetId="0">'AGUINALDO 2021'!$A$1:$I$34</definedName>
    <definedName name="_xlnm.Print_Area" localSheetId="1">'PRIMA 1ER PERIODO'!$A$1:$I$38</definedName>
    <definedName name="_xlnm.Print_Area" localSheetId="2">'PRIMA 2DO PERIODO'!$A$1:$I$38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7" l="1"/>
  <c r="H35" i="7"/>
  <c r="H34" i="7"/>
  <c r="H33" i="7"/>
  <c r="H36" i="7" s="1"/>
  <c r="L31" i="7"/>
  <c r="G31" i="7"/>
  <c r="L30" i="7"/>
  <c r="H30" i="7"/>
  <c r="H31" i="7" s="1"/>
  <c r="G28" i="7"/>
  <c r="H27" i="7"/>
  <c r="H28" i="7" s="1"/>
  <c r="G25" i="7"/>
  <c r="H24" i="7"/>
  <c r="H23" i="7"/>
  <c r="H22" i="7"/>
  <c r="H21" i="7"/>
  <c r="H20" i="7"/>
  <c r="H19" i="7"/>
  <c r="H18" i="7"/>
  <c r="H25" i="7" s="1"/>
  <c r="G16" i="7"/>
  <c r="G38" i="7" s="1"/>
  <c r="H15" i="7"/>
  <c r="H14" i="7"/>
  <c r="H13" i="7"/>
  <c r="H12" i="7"/>
  <c r="H11" i="7"/>
  <c r="H10" i="7"/>
  <c r="H9" i="7"/>
  <c r="H8" i="7"/>
  <c r="H7" i="7"/>
  <c r="H16" i="7" s="1"/>
  <c r="H38" i="7" s="1"/>
  <c r="H31" i="1" l="1"/>
  <c r="H32" i="1"/>
  <c r="G36" i="6" l="1"/>
  <c r="H35" i="6"/>
  <c r="H34" i="6"/>
  <c r="H33" i="6"/>
  <c r="G31" i="6"/>
  <c r="L30" i="6"/>
  <c r="L31" i="6" s="1"/>
  <c r="H30" i="6"/>
  <c r="H31" i="6" s="1"/>
  <c r="G28" i="6"/>
  <c r="H27" i="6"/>
  <c r="H28" i="6" s="1"/>
  <c r="G25" i="6"/>
  <c r="H24" i="6"/>
  <c r="H23" i="6"/>
  <c r="H22" i="6"/>
  <c r="H21" i="6"/>
  <c r="H20" i="6"/>
  <c r="H19" i="6"/>
  <c r="H18" i="6"/>
  <c r="G16" i="6"/>
  <c r="H15" i="6"/>
  <c r="H14" i="6"/>
  <c r="H13" i="6"/>
  <c r="H12" i="6"/>
  <c r="H11" i="6"/>
  <c r="H10" i="6"/>
  <c r="H9" i="6"/>
  <c r="H8" i="6"/>
  <c r="H7" i="6"/>
  <c r="H28" i="1"/>
  <c r="H26" i="1"/>
  <c r="H18" i="1"/>
  <c r="H19" i="1"/>
  <c r="H20" i="1"/>
  <c r="H21" i="1"/>
  <c r="H22" i="1"/>
  <c r="H23" i="1"/>
  <c r="H30" i="1"/>
  <c r="H33" i="1" s="1"/>
  <c r="H17" i="1"/>
  <c r="G24" i="1"/>
  <c r="L28" i="1"/>
  <c r="L29" i="1" s="1"/>
  <c r="H8" i="1"/>
  <c r="H9" i="1"/>
  <c r="H10" i="1"/>
  <c r="H11" i="1"/>
  <c r="H12" i="1"/>
  <c r="H13" i="1"/>
  <c r="H14" i="1"/>
  <c r="H15" i="1"/>
  <c r="H7" i="1"/>
  <c r="H16" i="1" l="1"/>
  <c r="H24" i="1"/>
  <c r="H16" i="6"/>
  <c r="H36" i="6"/>
  <c r="H25" i="6"/>
  <c r="G38" i="6"/>
  <c r="H38" i="6" l="1"/>
  <c r="G33" i="1" l="1"/>
  <c r="G27" i="1" l="1"/>
  <c r="H27" i="1"/>
  <c r="G29" i="1" l="1"/>
  <c r="G16" i="1" l="1"/>
  <c r="G34" i="1" s="1"/>
  <c r="H29" i="1"/>
  <c r="H34" i="1" s="1"/>
</calcChain>
</file>

<file path=xl/sharedStrings.xml><?xml version="1.0" encoding="utf-8"?>
<sst xmlns="http://schemas.openxmlformats.org/spreadsheetml/2006/main" count="231" uniqueCount="60">
  <si>
    <t>ANA LILIA CARDENAS GARCIA</t>
  </si>
  <si>
    <t>ANABEL PLACITO GORDIAN</t>
  </si>
  <si>
    <t>IGNACIA GONZALEZ CRUZ</t>
  </si>
  <si>
    <t>SANDY NALLELY ARAIZA VICENCIO</t>
  </si>
  <si>
    <t>MARTHA GABRIELA SANDOVAL GONZALEZ</t>
  </si>
  <si>
    <t>MARIA LUISA CORTES GOMEZ</t>
  </si>
  <si>
    <t>AMAIRANI BETSAIRA RODRIGUEZ OCHOA</t>
  </si>
  <si>
    <t>SONIA MEZA  VALDEZ</t>
  </si>
  <si>
    <t>MARIA JOSE SOLIS ZEPEDA</t>
  </si>
  <si>
    <t>NOMBRE</t>
  </si>
  <si>
    <t>ELSI BELEN GORDIAN CASTELLON</t>
  </si>
  <si>
    <t>DIANA FERNANDA GONZALEZ CARDENAS</t>
  </si>
  <si>
    <t>HECTOR GABRIEL CARDNAS IBARRA</t>
  </si>
  <si>
    <t>YENNY ESMERALDA PLACITO PEÑA</t>
  </si>
  <si>
    <t>KARLA ANDREA LOPEZ HERNANDEZ</t>
  </si>
  <si>
    <t>CARGO</t>
  </si>
  <si>
    <t>ASCRIPCION</t>
  </si>
  <si>
    <t>DT</t>
  </si>
  <si>
    <t>SD</t>
  </si>
  <si>
    <t>OTROS 
DESCUENTOS</t>
  </si>
  <si>
    <t>FIRMA</t>
  </si>
  <si>
    <t>CADI</t>
  </si>
  <si>
    <t>MAESTRA DE PREESCOLAR 2</t>
  </si>
  <si>
    <t>MAESTRA DE PREESCOLAR 1</t>
  </si>
  <si>
    <t>TECNICA PREESCOLAR 1</t>
  </si>
  <si>
    <t>TERAPEUTA</t>
  </si>
  <si>
    <t>UBR</t>
  </si>
  <si>
    <t>DIF</t>
  </si>
  <si>
    <t>OFICIAL DE SERVICIOS</t>
  </si>
  <si>
    <t>SECRETARIA A</t>
  </si>
  <si>
    <t>AUXILIAR ALMACEN</t>
  </si>
  <si>
    <t>TOTALES</t>
  </si>
  <si>
    <t>No.
 EMP</t>
  </si>
  <si>
    <t>BRICEYDA MARLEN LEPE DE LA ROSA</t>
  </si>
  <si>
    <t>TANIA YURIDIA JOYA SANCHEZ</t>
  </si>
  <si>
    <t>INTENDENTE DE DIF</t>
  </si>
  <si>
    <t>MARCOS SAUL ROBLES GARCIA</t>
  </si>
  <si>
    <t>MAESTRA DE PREESCOLAR 3</t>
  </si>
  <si>
    <t>NIÑERA DE MATERNAL BC</t>
  </si>
  <si>
    <t>NIÑERA DE MATETERNAL A</t>
  </si>
  <si>
    <t>NIÑERA MATERNAL BC</t>
  </si>
  <si>
    <t>NIÑERA DE MATERNAL A</t>
  </si>
  <si>
    <t>AUXILIAR DE COCINA</t>
  </si>
  <si>
    <t xml:space="preserve">CELESTE LORENZO LORENZO </t>
  </si>
  <si>
    <t>DIRECTORA DIF</t>
  </si>
  <si>
    <t>AUXILIAR DE ALIMENTARIA</t>
  </si>
  <si>
    <t>DORA MARIA GARCIA ORDOÑEZ</t>
  </si>
  <si>
    <t>ENCARGADA DE PROTECCION A LA INFANCIA</t>
  </si>
  <si>
    <t>ENCARGADA DE TRABAJO SOCIAL</t>
  </si>
  <si>
    <t>ENCARGADA DE ALIMENTARIA</t>
  </si>
  <si>
    <t>AUXILIAR CONTABLE</t>
  </si>
  <si>
    <t>FERNANDO CRUZ HERNANDEZ</t>
  </si>
  <si>
    <t>LOURDES BETSABE VILLASEÑOR CRUZ</t>
  </si>
  <si>
    <t>AGUINALDO PERCIBIDO</t>
  </si>
  <si>
    <t>PRIMA VACACIONAL 2DO PERIODO 2021</t>
  </si>
  <si>
    <t xml:space="preserve">SISTEMA DIF CABO CORRIENTES </t>
  </si>
  <si>
    <t>ADMINISTRACIÓN 2021-2024</t>
  </si>
  <si>
    <t xml:space="preserve">AGUINALDO 2021 </t>
  </si>
  <si>
    <t xml:space="preserve">PERSONAL ADMINISTRATIVO </t>
  </si>
  <si>
    <t>PRIMA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</si>
</sst>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ill="1"/>
    <xf numFmtId="43" fontId="0" fillId="0" borderId="0" xfId="1" applyFont="1"/>
    <xf numFmtId="43" fontId="0" fillId="0" borderId="0" xfId="0" applyNumberFormat="1"/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4" fontId="4" fillId="0" borderId="1" xfId="0" applyNumberFormat="1" applyFont="1" applyFill="1" applyBorder="1"/>
    <xf numFmtId="43" fontId="4" fillId="0" borderId="1" xfId="1" applyFont="1" applyFill="1" applyBorder="1"/>
    <xf numFmtId="0" fontId="4" fillId="0" borderId="0" xfId="0" applyFont="1" applyFill="1" applyBorder="1"/>
    <xf numFmtId="4" fontId="4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4" fillId="0" borderId="2" xfId="0" applyFont="1" applyFill="1" applyBorder="1"/>
    <xf numFmtId="4" fontId="4" fillId="0" borderId="2" xfId="0" applyNumberFormat="1" applyFont="1" applyFill="1" applyBorder="1"/>
    <xf numFmtId="43" fontId="4" fillId="0" borderId="2" xfId="1" applyFont="1" applyFill="1" applyBorder="1"/>
    <xf numFmtId="43" fontId="4" fillId="0" borderId="0" xfId="1" applyFont="1" applyFill="1" applyBorder="1"/>
    <xf numFmtId="4" fontId="0" fillId="0" borderId="0" xfId="0" applyNumberFormat="1"/>
    <xf numFmtId="43" fontId="0" fillId="0" borderId="0" xfId="0" applyNumberFormat="1" applyFill="1"/>
    <xf numFmtId="4" fontId="0" fillId="0" borderId="0" xfId="0" applyNumberFormat="1" applyFill="1"/>
    <xf numFmtId="44" fontId="0" fillId="0" borderId="0" xfId="0" applyNumberFormat="1"/>
    <xf numFmtId="44" fontId="0" fillId="0" borderId="0" xfId="0" applyNumberFormat="1" applyFill="1"/>
    <xf numFmtId="0" fontId="0" fillId="2" borderId="0" xfId="0" applyFill="1" applyAlignment="1"/>
    <xf numFmtId="0" fontId="4" fillId="0" borderId="2" xfId="0" applyFont="1" applyFill="1" applyBorder="1" applyAlignment="1">
      <alignment wrapText="1"/>
    </xf>
    <xf numFmtId="43" fontId="4" fillId="0" borderId="3" xfId="1" applyFont="1" applyFill="1" applyBorder="1"/>
    <xf numFmtId="43" fontId="4" fillId="0" borderId="4" xfId="1" applyFont="1" applyFill="1" applyBorder="1"/>
    <xf numFmtId="43" fontId="4" fillId="3" borderId="1" xfId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43" fontId="4" fillId="3" borderId="1" xfId="1" applyFont="1" applyFill="1" applyBorder="1"/>
    <xf numFmtId="43" fontId="4" fillId="3" borderId="3" xfId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44" fontId="4" fillId="0" borderId="14" xfId="2" applyFont="1" applyFill="1" applyBorder="1"/>
    <xf numFmtId="4" fontId="4" fillId="0" borderId="14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/>
    <xf numFmtId="0" fontId="4" fillId="0" borderId="17" xfId="0" applyFont="1" applyFill="1" applyBorder="1"/>
    <xf numFmtId="43" fontId="4" fillId="3" borderId="17" xfId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top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zoomScaleNormal="100" workbookViewId="0">
      <selection sqref="A1:I34"/>
    </sheetView>
  </sheetViews>
  <sheetFormatPr baseColWidth="10" defaultRowHeight="15" x14ac:dyDescent="0.25"/>
  <cols>
    <col min="1" max="1" width="4.5703125" customWidth="1"/>
    <col min="2" max="2" width="29.140625" bestFit="1" customWidth="1"/>
    <col min="3" max="3" width="23.5703125" customWidth="1"/>
    <col min="4" max="4" width="10.5703125" customWidth="1"/>
    <col min="5" max="5" width="6.42578125" customWidth="1"/>
    <col min="6" max="6" width="8.85546875" customWidth="1"/>
    <col min="7" max="7" width="11.28515625" style="2" customWidth="1"/>
    <col min="8" max="8" width="12.42578125" bestFit="1" customWidth="1"/>
    <col min="9" max="9" width="55.28515625" customWidth="1"/>
  </cols>
  <sheetData>
    <row r="1" spans="1:11" x14ac:dyDescent="0.25">
      <c r="A1" s="47" t="s">
        <v>55</v>
      </c>
      <c r="B1" s="48"/>
      <c r="C1" s="48"/>
      <c r="D1" s="48"/>
      <c r="E1" s="48"/>
      <c r="F1" s="48"/>
      <c r="G1" s="48"/>
      <c r="H1" s="48"/>
      <c r="I1" s="49"/>
    </row>
    <row r="2" spans="1:11" x14ac:dyDescent="0.25">
      <c r="A2" s="50"/>
      <c r="B2" s="51"/>
      <c r="C2" s="51"/>
      <c r="D2" s="51"/>
      <c r="E2" s="51"/>
      <c r="F2" s="51"/>
      <c r="G2" s="51"/>
      <c r="H2" s="51"/>
      <c r="I2" s="52"/>
    </row>
    <row r="3" spans="1:11" x14ac:dyDescent="0.25">
      <c r="A3" s="50" t="s">
        <v>56</v>
      </c>
      <c r="B3" s="51"/>
      <c r="C3" s="51"/>
      <c r="D3" s="51"/>
      <c r="E3" s="51"/>
      <c r="F3" s="51"/>
      <c r="G3" s="51"/>
      <c r="H3" s="51"/>
      <c r="I3" s="52"/>
    </row>
    <row r="4" spans="1:11" x14ac:dyDescent="0.25">
      <c r="A4" s="50" t="s">
        <v>57</v>
      </c>
      <c r="B4" s="51"/>
      <c r="C4" s="51"/>
      <c r="D4" s="51"/>
      <c r="E4" s="51"/>
      <c r="F4" s="51"/>
      <c r="G4" s="51"/>
      <c r="H4" s="51"/>
      <c r="I4" s="52"/>
    </row>
    <row r="5" spans="1:11" s="1" customFormat="1" ht="16.5" customHeight="1" x14ac:dyDescent="0.25">
      <c r="A5" s="53" t="s">
        <v>58</v>
      </c>
      <c r="B5" s="54"/>
      <c r="C5" s="54"/>
      <c r="D5" s="54"/>
      <c r="E5" s="54"/>
      <c r="F5" s="54"/>
      <c r="G5" s="54"/>
      <c r="H5" s="54"/>
      <c r="I5" s="55"/>
    </row>
    <row r="6" spans="1:11" s="2" customFormat="1" ht="49.15" customHeight="1" x14ac:dyDescent="0.25">
      <c r="A6" s="33" t="s">
        <v>32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18</v>
      </c>
      <c r="G6" s="8" t="s">
        <v>19</v>
      </c>
      <c r="H6" s="7" t="s">
        <v>53</v>
      </c>
      <c r="I6" s="34" t="s">
        <v>20</v>
      </c>
    </row>
    <row r="7" spans="1:11" s="2" customFormat="1" ht="63" customHeight="1" x14ac:dyDescent="0.25">
      <c r="A7" s="35">
        <v>5</v>
      </c>
      <c r="B7" s="9" t="s">
        <v>2</v>
      </c>
      <c r="C7" s="9" t="s">
        <v>42</v>
      </c>
      <c r="D7" s="9" t="s">
        <v>21</v>
      </c>
      <c r="E7" s="9">
        <v>50</v>
      </c>
      <c r="F7" s="10">
        <v>220.57</v>
      </c>
      <c r="G7" s="11">
        <v>0</v>
      </c>
      <c r="H7" s="27">
        <f>+E7*F7-G7</f>
        <v>11028.5</v>
      </c>
      <c r="I7" s="36"/>
      <c r="J7" s="45"/>
      <c r="K7" s="45"/>
    </row>
    <row r="8" spans="1:11" ht="63" customHeight="1" x14ac:dyDescent="0.25">
      <c r="A8" s="35">
        <v>16</v>
      </c>
      <c r="B8" s="9" t="s">
        <v>7</v>
      </c>
      <c r="C8" s="9" t="s">
        <v>38</v>
      </c>
      <c r="D8" s="9" t="s">
        <v>21</v>
      </c>
      <c r="E8" s="9">
        <v>50</v>
      </c>
      <c r="F8" s="10">
        <v>220.57</v>
      </c>
      <c r="G8" s="11">
        <v>0</v>
      </c>
      <c r="H8" s="27">
        <f t="shared" ref="H8:H15" si="0">+E8*F8-G8</f>
        <v>11028.5</v>
      </c>
      <c r="I8" s="36"/>
      <c r="J8" s="45"/>
      <c r="K8" s="45"/>
    </row>
    <row r="9" spans="1:11" s="2" customFormat="1" ht="63" customHeight="1" x14ac:dyDescent="0.25">
      <c r="A9" s="35">
        <v>20</v>
      </c>
      <c r="B9" s="9" t="s">
        <v>0</v>
      </c>
      <c r="C9" s="9" t="s">
        <v>39</v>
      </c>
      <c r="D9" s="9" t="s">
        <v>21</v>
      </c>
      <c r="E9" s="9">
        <v>50</v>
      </c>
      <c r="F9" s="10">
        <v>220.57</v>
      </c>
      <c r="G9" s="11">
        <v>0</v>
      </c>
      <c r="H9" s="27">
        <f t="shared" si="0"/>
        <v>11028.5</v>
      </c>
      <c r="I9" s="36"/>
      <c r="J9" s="25"/>
      <c r="K9" s="25"/>
    </row>
    <row r="10" spans="1:11" s="2" customFormat="1" ht="63" customHeight="1" x14ac:dyDescent="0.25">
      <c r="A10" s="35">
        <v>40</v>
      </c>
      <c r="B10" s="9" t="s">
        <v>6</v>
      </c>
      <c r="C10" s="9" t="s">
        <v>40</v>
      </c>
      <c r="D10" s="9" t="s">
        <v>21</v>
      </c>
      <c r="E10" s="9">
        <v>50</v>
      </c>
      <c r="F10" s="10">
        <v>312.26</v>
      </c>
      <c r="G10" s="11">
        <v>0</v>
      </c>
      <c r="H10" s="27">
        <f t="shared" si="0"/>
        <v>15613</v>
      </c>
      <c r="I10" s="36"/>
      <c r="J10" s="46"/>
      <c r="K10" s="46"/>
    </row>
    <row r="11" spans="1:11" ht="63" customHeight="1" x14ac:dyDescent="0.25">
      <c r="A11" s="35">
        <v>3</v>
      </c>
      <c r="B11" s="9" t="s">
        <v>11</v>
      </c>
      <c r="C11" s="9" t="s">
        <v>37</v>
      </c>
      <c r="D11" s="9" t="s">
        <v>21</v>
      </c>
      <c r="E11" s="9">
        <v>50</v>
      </c>
      <c r="F11" s="10">
        <v>312.26</v>
      </c>
      <c r="G11" s="11">
        <v>0</v>
      </c>
      <c r="H11" s="27">
        <f t="shared" si="0"/>
        <v>15613</v>
      </c>
      <c r="I11" s="36"/>
    </row>
    <row r="12" spans="1:11" ht="63" customHeight="1" x14ac:dyDescent="0.25">
      <c r="A12" s="35">
        <v>10</v>
      </c>
      <c r="B12" s="9" t="s">
        <v>13</v>
      </c>
      <c r="C12" s="9" t="s">
        <v>23</v>
      </c>
      <c r="D12" s="9" t="s">
        <v>21</v>
      </c>
      <c r="E12" s="9">
        <v>50</v>
      </c>
      <c r="F12" s="10">
        <v>312.26</v>
      </c>
      <c r="G12" s="11">
        <v>0</v>
      </c>
      <c r="H12" s="27">
        <f t="shared" si="0"/>
        <v>15613</v>
      </c>
      <c r="I12" s="36"/>
    </row>
    <row r="13" spans="1:11" s="2" customFormat="1" ht="63" customHeight="1" x14ac:dyDescent="0.25">
      <c r="A13" s="35">
        <v>11</v>
      </c>
      <c r="B13" s="9" t="s">
        <v>14</v>
      </c>
      <c r="C13" s="9" t="s">
        <v>22</v>
      </c>
      <c r="D13" s="9" t="s">
        <v>21</v>
      </c>
      <c r="E13" s="9">
        <v>50</v>
      </c>
      <c r="F13" s="10">
        <v>312.26</v>
      </c>
      <c r="G13" s="11">
        <v>0</v>
      </c>
      <c r="H13" s="27">
        <f t="shared" si="0"/>
        <v>15613</v>
      </c>
      <c r="I13" s="36"/>
    </row>
    <row r="14" spans="1:11" s="2" customFormat="1" ht="63" customHeight="1" x14ac:dyDescent="0.25">
      <c r="A14" s="35">
        <v>13</v>
      </c>
      <c r="B14" s="9" t="s">
        <v>33</v>
      </c>
      <c r="C14" s="9" t="s">
        <v>41</v>
      </c>
      <c r="D14" s="9" t="s">
        <v>21</v>
      </c>
      <c r="E14" s="9">
        <v>50</v>
      </c>
      <c r="F14" s="10">
        <v>220.57</v>
      </c>
      <c r="G14" s="11">
        <v>0</v>
      </c>
      <c r="H14" s="27">
        <f t="shared" si="0"/>
        <v>11028.5</v>
      </c>
      <c r="I14" s="36"/>
    </row>
    <row r="15" spans="1:11" s="2" customFormat="1" ht="63" customHeight="1" x14ac:dyDescent="0.25">
      <c r="A15" s="35">
        <v>48</v>
      </c>
      <c r="B15" s="9" t="s">
        <v>8</v>
      </c>
      <c r="C15" s="9" t="s">
        <v>24</v>
      </c>
      <c r="D15" s="9" t="s">
        <v>21</v>
      </c>
      <c r="E15" s="9">
        <v>50</v>
      </c>
      <c r="F15" s="10">
        <v>312.26</v>
      </c>
      <c r="G15" s="11">
        <v>0</v>
      </c>
      <c r="H15" s="27">
        <f t="shared" si="0"/>
        <v>15613</v>
      </c>
      <c r="I15" s="36"/>
    </row>
    <row r="16" spans="1:11" s="2" customFormat="1" ht="27.6" customHeight="1" x14ac:dyDescent="0.25">
      <c r="A16" s="35"/>
      <c r="B16" s="9"/>
      <c r="C16" s="9"/>
      <c r="D16" s="9"/>
      <c r="E16" s="9"/>
      <c r="F16" s="10"/>
      <c r="G16" s="29">
        <f t="shared" ref="G16" si="1">+SUM(G7:G15)</f>
        <v>0</v>
      </c>
      <c r="H16" s="29">
        <f>SUM(H7:H15)</f>
        <v>122179</v>
      </c>
      <c r="I16" s="37"/>
    </row>
    <row r="17" spans="1:12" s="2" customFormat="1" ht="63" customHeight="1" x14ac:dyDescent="0.25">
      <c r="A17" s="35">
        <v>4</v>
      </c>
      <c r="B17" s="9" t="s">
        <v>1</v>
      </c>
      <c r="C17" s="9" t="s">
        <v>25</v>
      </c>
      <c r="D17" s="9" t="s">
        <v>26</v>
      </c>
      <c r="E17" s="9">
        <v>25</v>
      </c>
      <c r="F17" s="10">
        <v>390.21</v>
      </c>
      <c r="G17" s="11">
        <v>0</v>
      </c>
      <c r="H17" s="27">
        <f>+E17*F17-G17</f>
        <v>9755.25</v>
      </c>
      <c r="I17" s="36"/>
    </row>
    <row r="18" spans="1:12" s="2" customFormat="1" ht="63" customHeight="1" x14ac:dyDescent="0.25">
      <c r="A18" s="35"/>
      <c r="B18" s="9" t="s">
        <v>51</v>
      </c>
      <c r="C18" s="9" t="s">
        <v>50</v>
      </c>
      <c r="D18" s="9" t="s">
        <v>27</v>
      </c>
      <c r="E18" s="9">
        <v>12.5</v>
      </c>
      <c r="F18" s="10">
        <v>350.24</v>
      </c>
      <c r="G18" s="11">
        <v>0</v>
      </c>
      <c r="H18" s="27">
        <f t="shared" ref="H18:H23" si="2">+E18*F18-G18</f>
        <v>4378</v>
      </c>
      <c r="I18" s="36"/>
    </row>
    <row r="19" spans="1:12" s="2" customFormat="1" ht="63" customHeight="1" x14ac:dyDescent="0.25">
      <c r="A19" s="35">
        <v>14</v>
      </c>
      <c r="B19" s="9" t="s">
        <v>34</v>
      </c>
      <c r="C19" s="9" t="s">
        <v>35</v>
      </c>
      <c r="D19" s="9" t="s">
        <v>27</v>
      </c>
      <c r="E19" s="9">
        <v>50</v>
      </c>
      <c r="F19" s="10">
        <v>220.57</v>
      </c>
      <c r="G19" s="11">
        <v>0</v>
      </c>
      <c r="H19" s="27">
        <f t="shared" si="2"/>
        <v>11028.5</v>
      </c>
      <c r="I19" s="36"/>
    </row>
    <row r="20" spans="1:12" s="2" customFormat="1" ht="63" customHeight="1" x14ac:dyDescent="0.25">
      <c r="A20" s="35">
        <v>6</v>
      </c>
      <c r="B20" s="9" t="s">
        <v>43</v>
      </c>
      <c r="C20" s="9" t="s">
        <v>44</v>
      </c>
      <c r="D20" s="9" t="s">
        <v>27</v>
      </c>
      <c r="E20" s="9">
        <v>12.5</v>
      </c>
      <c r="F20" s="10">
        <v>594.66999999999996</v>
      </c>
      <c r="G20" s="11">
        <v>0</v>
      </c>
      <c r="H20" s="27">
        <f t="shared" si="2"/>
        <v>7433.3749999999991</v>
      </c>
      <c r="I20" s="36"/>
    </row>
    <row r="21" spans="1:12" s="2" customFormat="1" ht="63" customHeight="1" x14ac:dyDescent="0.25">
      <c r="A21" s="35">
        <v>7</v>
      </c>
      <c r="B21" s="9" t="s">
        <v>10</v>
      </c>
      <c r="C21" s="9" t="s">
        <v>29</v>
      </c>
      <c r="D21" s="9" t="s">
        <v>27</v>
      </c>
      <c r="E21" s="9">
        <v>50</v>
      </c>
      <c r="F21" s="10">
        <v>290.60000000000002</v>
      </c>
      <c r="G21" s="11"/>
      <c r="H21" s="27">
        <f t="shared" si="2"/>
        <v>14530.000000000002</v>
      </c>
      <c r="I21" s="36"/>
      <c r="K21" s="24"/>
    </row>
    <row r="22" spans="1:12" ht="63" customHeight="1" x14ac:dyDescent="0.25">
      <c r="A22" s="35">
        <v>9</v>
      </c>
      <c r="B22" s="9" t="s">
        <v>12</v>
      </c>
      <c r="C22" s="9" t="s">
        <v>30</v>
      </c>
      <c r="D22" s="9" t="s">
        <v>27</v>
      </c>
      <c r="E22" s="9">
        <v>50</v>
      </c>
      <c r="F22" s="10">
        <v>245</v>
      </c>
      <c r="G22" s="11">
        <v>0</v>
      </c>
      <c r="H22" s="27">
        <f t="shared" si="2"/>
        <v>12250</v>
      </c>
      <c r="I22" s="36"/>
    </row>
    <row r="23" spans="1:12" ht="63" customHeight="1" x14ac:dyDescent="0.25">
      <c r="A23" s="35">
        <v>12</v>
      </c>
      <c r="B23" s="9" t="s">
        <v>36</v>
      </c>
      <c r="C23" s="9" t="s">
        <v>28</v>
      </c>
      <c r="D23" s="9" t="s">
        <v>27</v>
      </c>
      <c r="E23" s="9">
        <v>29.16</v>
      </c>
      <c r="F23" s="10">
        <v>245</v>
      </c>
      <c r="G23" s="11">
        <v>0</v>
      </c>
      <c r="H23" s="27">
        <f t="shared" si="2"/>
        <v>7144.2</v>
      </c>
      <c r="I23" s="36"/>
    </row>
    <row r="24" spans="1:12" x14ac:dyDescent="0.25">
      <c r="A24" s="35"/>
      <c r="B24" s="9"/>
      <c r="C24" s="9"/>
      <c r="D24" s="9"/>
      <c r="E24" s="9"/>
      <c r="F24" s="10"/>
      <c r="G24" s="29">
        <f>SUM(G22:G23)</f>
        <v>0</v>
      </c>
      <c r="H24" s="29">
        <f>SUM(H17:H23)</f>
        <v>66519.324999999997</v>
      </c>
      <c r="I24" s="39"/>
    </row>
    <row r="25" spans="1:12" x14ac:dyDescent="0.25">
      <c r="A25" s="38"/>
      <c r="B25" s="12"/>
      <c r="C25" s="12"/>
      <c r="D25" s="12"/>
      <c r="E25" s="12"/>
      <c r="F25" s="13"/>
      <c r="G25" s="14"/>
      <c r="H25" s="15"/>
      <c r="I25" s="39"/>
    </row>
    <row r="26" spans="1:12" ht="63" customHeight="1" x14ac:dyDescent="0.25">
      <c r="A26" s="40">
        <v>8</v>
      </c>
      <c r="B26" s="16" t="s">
        <v>3</v>
      </c>
      <c r="C26" s="26" t="s">
        <v>47</v>
      </c>
      <c r="D26" s="16" t="s">
        <v>27</v>
      </c>
      <c r="E26" s="16">
        <v>50</v>
      </c>
      <c r="F26" s="17">
        <v>350.24</v>
      </c>
      <c r="G26" s="18">
        <v>0</v>
      </c>
      <c r="H26" s="28">
        <f>+E26*F26-G26</f>
        <v>17512</v>
      </c>
      <c r="I26" s="36"/>
    </row>
    <row r="27" spans="1:12" x14ac:dyDescent="0.25">
      <c r="A27" s="35"/>
      <c r="B27" s="9"/>
      <c r="C27" s="9"/>
      <c r="D27" s="9"/>
      <c r="E27" s="9"/>
      <c r="F27" s="10"/>
      <c r="G27" s="29">
        <f t="shared" ref="G27:H27" si="3">+G26</f>
        <v>0</v>
      </c>
      <c r="H27" s="29">
        <f t="shared" si="3"/>
        <v>17512</v>
      </c>
      <c r="I27" s="37"/>
    </row>
    <row r="28" spans="1:12" ht="63" customHeight="1" x14ac:dyDescent="0.25">
      <c r="A28" s="35">
        <v>37</v>
      </c>
      <c r="B28" s="9" t="s">
        <v>4</v>
      </c>
      <c r="C28" s="9" t="s">
        <v>48</v>
      </c>
      <c r="D28" s="9" t="s">
        <v>27</v>
      </c>
      <c r="E28" s="9">
        <v>50</v>
      </c>
      <c r="F28" s="10">
        <v>336.54</v>
      </c>
      <c r="G28" s="11">
        <v>0</v>
      </c>
      <c r="H28" s="27">
        <f>+E28*F28-G28</f>
        <v>16827</v>
      </c>
      <c r="I28" s="36"/>
      <c r="L28">
        <f>50/12</f>
        <v>4.166666666666667</v>
      </c>
    </row>
    <row r="29" spans="1:12" x14ac:dyDescent="0.25">
      <c r="A29" s="35"/>
      <c r="B29" s="9"/>
      <c r="C29" s="9"/>
      <c r="D29" s="9"/>
      <c r="E29" s="9"/>
      <c r="F29" s="10"/>
      <c r="G29" s="31">
        <f>+G28</f>
        <v>0</v>
      </c>
      <c r="H29" s="32">
        <f>+H28</f>
        <v>16827</v>
      </c>
      <c r="I29" s="37"/>
      <c r="L29">
        <f>+L28*7</f>
        <v>29.166666666666668</v>
      </c>
    </row>
    <row r="30" spans="1:12" ht="63" customHeight="1" x14ac:dyDescent="0.25">
      <c r="A30" s="35">
        <v>15</v>
      </c>
      <c r="B30" s="9" t="s">
        <v>46</v>
      </c>
      <c r="C30" s="9" t="s">
        <v>49</v>
      </c>
      <c r="D30" s="9" t="s">
        <v>27</v>
      </c>
      <c r="E30" s="9">
        <v>12.5</v>
      </c>
      <c r="F30" s="17">
        <v>296.54000000000002</v>
      </c>
      <c r="G30" s="18">
        <v>0</v>
      </c>
      <c r="H30" s="28">
        <f>+E30*F30-G30</f>
        <v>3706.7500000000005</v>
      </c>
      <c r="I30" s="36"/>
    </row>
    <row r="31" spans="1:12" ht="63" customHeight="1" x14ac:dyDescent="0.25">
      <c r="A31" s="35">
        <v>39</v>
      </c>
      <c r="B31" s="9" t="s">
        <v>5</v>
      </c>
      <c r="C31" s="9" t="s">
        <v>45</v>
      </c>
      <c r="D31" s="9" t="s">
        <v>27</v>
      </c>
      <c r="E31" s="9">
        <v>50</v>
      </c>
      <c r="F31" s="10">
        <v>283.64999999999998</v>
      </c>
      <c r="G31" s="11">
        <v>0</v>
      </c>
      <c r="H31" s="28">
        <f t="shared" ref="H31:H32" si="4">+E31*F31-G31</f>
        <v>14182.499999999998</v>
      </c>
      <c r="I31" s="36"/>
    </row>
    <row r="32" spans="1:12" ht="63" customHeight="1" x14ac:dyDescent="0.25">
      <c r="A32" s="35">
        <v>17</v>
      </c>
      <c r="B32" s="9" t="s">
        <v>52</v>
      </c>
      <c r="C32" s="9" t="s">
        <v>45</v>
      </c>
      <c r="D32" s="9" t="s">
        <v>27</v>
      </c>
      <c r="E32" s="9">
        <v>12.5</v>
      </c>
      <c r="F32" s="10">
        <v>220.57</v>
      </c>
      <c r="G32" s="11">
        <v>0</v>
      </c>
      <c r="H32" s="28">
        <f t="shared" si="4"/>
        <v>2757.125</v>
      </c>
      <c r="I32" s="36"/>
    </row>
    <row r="33" spans="1:9" x14ac:dyDescent="0.25">
      <c r="A33" s="35"/>
      <c r="B33" s="9"/>
      <c r="C33" s="9"/>
      <c r="D33" s="9"/>
      <c r="E33" s="9"/>
      <c r="F33" s="10"/>
      <c r="G33" s="29">
        <f t="shared" ref="G33" si="5">SUM(G30:G32)</f>
        <v>0</v>
      </c>
      <c r="H33" s="30">
        <f>SUM(H30:H32)</f>
        <v>20646.375</v>
      </c>
      <c r="I33" s="37"/>
    </row>
    <row r="34" spans="1:9" ht="15.75" thickBot="1" x14ac:dyDescent="0.3">
      <c r="A34" s="41"/>
      <c r="B34" s="42" t="s">
        <v>31</v>
      </c>
      <c r="C34" s="42"/>
      <c r="D34" s="42"/>
      <c r="E34" s="42"/>
      <c r="F34" s="42"/>
      <c r="G34" s="43">
        <f>+G16+G24+G29+G27+G33</f>
        <v>0</v>
      </c>
      <c r="H34" s="43">
        <f>+H16+H24+H29+H27+H33</f>
        <v>243683.7</v>
      </c>
      <c r="I34" s="44"/>
    </row>
    <row r="35" spans="1:9" x14ac:dyDescent="0.25">
      <c r="A35" s="5"/>
      <c r="B35" s="5"/>
      <c r="C35" s="5"/>
      <c r="D35" s="5"/>
      <c r="E35" s="5"/>
      <c r="F35" s="5"/>
      <c r="H35" s="5"/>
      <c r="I35" s="5"/>
    </row>
    <row r="37" spans="1:9" x14ac:dyDescent="0.25">
      <c r="H37" s="20"/>
      <c r="I37" s="20"/>
    </row>
    <row r="39" spans="1:9" ht="15" customHeight="1" x14ac:dyDescent="0.25">
      <c r="F39" s="20"/>
      <c r="H39" s="4"/>
    </row>
    <row r="40" spans="1:9" x14ac:dyDescent="0.25">
      <c r="G40" s="21"/>
      <c r="H40" s="23"/>
    </row>
    <row r="41" spans="1:9" x14ac:dyDescent="0.25">
      <c r="G41" s="22"/>
    </row>
    <row r="42" spans="1:9" x14ac:dyDescent="0.25">
      <c r="H42" s="4"/>
    </row>
    <row r="43" spans="1:9" x14ac:dyDescent="0.25">
      <c r="F43" s="20"/>
      <c r="H43" s="4"/>
    </row>
    <row r="45" spans="1:9" x14ac:dyDescent="0.25">
      <c r="D45" s="3"/>
    </row>
    <row r="46" spans="1:9" x14ac:dyDescent="0.25">
      <c r="D46" s="3"/>
      <c r="H46" s="4"/>
    </row>
    <row r="47" spans="1:9" x14ac:dyDescent="0.25">
      <c r="D47" s="3"/>
    </row>
    <row r="48" spans="1:9" x14ac:dyDescent="0.25">
      <c r="D48" s="4"/>
    </row>
  </sheetData>
  <mergeCells count="7">
    <mergeCell ref="J7:K7"/>
    <mergeCell ref="J8:K8"/>
    <mergeCell ref="J10:K10"/>
    <mergeCell ref="A1:I2"/>
    <mergeCell ref="A3:I3"/>
    <mergeCell ref="A4:I4"/>
    <mergeCell ref="A5:I5"/>
  </mergeCells>
  <printOptions horizontalCentered="1"/>
  <pageMargins left="0.25" right="0.25" top="0.75" bottom="0.75" header="0.3" footer="0.3"/>
  <pageSetup paperSize="9" scale="61" fitToHeight="2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18298-45E4-4D62-AD55-AF1A2446337B}">
  <sheetPr>
    <pageSetUpPr fitToPage="1"/>
  </sheetPr>
  <dimension ref="A1:L47"/>
  <sheetViews>
    <sheetView zoomScaleNormal="100" workbookViewId="0">
      <selection activeCell="A5" sqref="A5:I5"/>
    </sheetView>
  </sheetViews>
  <sheetFormatPr baseColWidth="10" defaultRowHeight="15" x14ac:dyDescent="0.25"/>
  <cols>
    <col min="1" max="1" width="4.5703125" customWidth="1"/>
    <col min="2" max="2" width="29.140625" bestFit="1" customWidth="1"/>
    <col min="3" max="3" width="23.5703125" customWidth="1"/>
    <col min="4" max="4" width="10.140625" customWidth="1"/>
    <col min="5" max="5" width="6.42578125" customWidth="1"/>
    <col min="6" max="6" width="8.85546875" customWidth="1"/>
    <col min="7" max="7" width="11.28515625" style="2" customWidth="1"/>
    <col min="8" max="8" width="12.42578125" bestFit="1" customWidth="1"/>
    <col min="9" max="9" width="55.28515625" customWidth="1"/>
  </cols>
  <sheetData>
    <row r="1" spans="1:9" x14ac:dyDescent="0.25">
      <c r="A1" s="47" t="s">
        <v>55</v>
      </c>
      <c r="B1" s="48"/>
      <c r="C1" s="48"/>
      <c r="D1" s="48"/>
      <c r="E1" s="48"/>
      <c r="F1" s="48"/>
      <c r="G1" s="48"/>
      <c r="H1" s="48"/>
      <c r="I1" s="49"/>
    </row>
    <row r="2" spans="1:9" x14ac:dyDescent="0.25">
      <c r="A2" s="50"/>
      <c r="B2" s="51"/>
      <c r="C2" s="51"/>
      <c r="D2" s="51"/>
      <c r="E2" s="51"/>
      <c r="F2" s="51"/>
      <c r="G2" s="51"/>
      <c r="H2" s="51"/>
      <c r="I2" s="52"/>
    </row>
    <row r="3" spans="1:9" x14ac:dyDescent="0.25">
      <c r="A3" s="50" t="s">
        <v>56</v>
      </c>
      <c r="B3" s="51"/>
      <c r="C3" s="51"/>
      <c r="D3" s="51"/>
      <c r="E3" s="51"/>
      <c r="F3" s="51"/>
      <c r="G3" s="51"/>
      <c r="H3" s="51"/>
      <c r="I3" s="52"/>
    </row>
    <row r="4" spans="1:9" x14ac:dyDescent="0.25">
      <c r="A4" s="50" t="s">
        <v>59</v>
      </c>
      <c r="B4" s="51"/>
      <c r="C4" s="51"/>
      <c r="D4" s="51"/>
      <c r="E4" s="51"/>
      <c r="F4" s="51"/>
      <c r="G4" s="51"/>
      <c r="H4" s="51"/>
      <c r="I4" s="52"/>
    </row>
    <row r="5" spans="1:9" x14ac:dyDescent="0.25">
      <c r="A5" s="53" t="s">
        <v>58</v>
      </c>
      <c r="B5" s="54"/>
      <c r="C5" s="54"/>
      <c r="D5" s="54"/>
      <c r="E5" s="54"/>
      <c r="F5" s="54"/>
      <c r="G5" s="54"/>
      <c r="H5" s="54"/>
      <c r="I5" s="55"/>
    </row>
    <row r="6" spans="1:9" s="2" customFormat="1" ht="60" customHeight="1" x14ac:dyDescent="0.25">
      <c r="A6" s="33" t="s">
        <v>32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18</v>
      </c>
      <c r="G6" s="8" t="s">
        <v>19</v>
      </c>
      <c r="H6" s="7" t="s">
        <v>54</v>
      </c>
      <c r="I6" s="34" t="s">
        <v>20</v>
      </c>
    </row>
    <row r="7" spans="1:9" s="2" customFormat="1" ht="63" customHeight="1" x14ac:dyDescent="0.25">
      <c r="A7" s="35">
        <v>5</v>
      </c>
      <c r="B7" s="9" t="s">
        <v>2</v>
      </c>
      <c r="C7" s="9" t="s">
        <v>42</v>
      </c>
      <c r="D7" s="9" t="s">
        <v>21</v>
      </c>
      <c r="E7" s="9">
        <v>5</v>
      </c>
      <c r="F7" s="10">
        <v>220.57</v>
      </c>
      <c r="G7" s="11">
        <v>0</v>
      </c>
      <c r="H7" s="27">
        <f>+E7*F7-G7</f>
        <v>1102.8499999999999</v>
      </c>
      <c r="I7" s="36"/>
    </row>
    <row r="8" spans="1:9" ht="63" customHeight="1" x14ac:dyDescent="0.25">
      <c r="A8" s="35">
        <v>16</v>
      </c>
      <c r="B8" s="9" t="s">
        <v>7</v>
      </c>
      <c r="C8" s="9" t="s">
        <v>38</v>
      </c>
      <c r="D8" s="9" t="s">
        <v>21</v>
      </c>
      <c r="E8" s="9">
        <v>5</v>
      </c>
      <c r="F8" s="10">
        <v>220.57</v>
      </c>
      <c r="G8" s="11">
        <v>0</v>
      </c>
      <c r="H8" s="27">
        <f t="shared" ref="H8:H15" si="0">+E8*F8-G8</f>
        <v>1102.8499999999999</v>
      </c>
      <c r="I8" s="36"/>
    </row>
    <row r="9" spans="1:9" s="2" customFormat="1" ht="63" customHeight="1" x14ac:dyDescent="0.25">
      <c r="A9" s="35">
        <v>20</v>
      </c>
      <c r="B9" s="9" t="s">
        <v>0</v>
      </c>
      <c r="C9" s="9" t="s">
        <v>39</v>
      </c>
      <c r="D9" s="9" t="s">
        <v>21</v>
      </c>
      <c r="E9" s="9">
        <v>5</v>
      </c>
      <c r="F9" s="10">
        <v>220.57</v>
      </c>
      <c r="G9" s="11">
        <v>0</v>
      </c>
      <c r="H9" s="27">
        <f t="shared" si="0"/>
        <v>1102.8499999999999</v>
      </c>
      <c r="I9" s="36"/>
    </row>
    <row r="10" spans="1:9" s="2" customFormat="1" ht="63" customHeight="1" x14ac:dyDescent="0.25">
      <c r="A10" s="35">
        <v>40</v>
      </c>
      <c r="B10" s="9" t="s">
        <v>6</v>
      </c>
      <c r="C10" s="9" t="s">
        <v>40</v>
      </c>
      <c r="D10" s="9" t="s">
        <v>21</v>
      </c>
      <c r="E10" s="9">
        <v>5</v>
      </c>
      <c r="F10" s="10">
        <v>312.26</v>
      </c>
      <c r="G10" s="11">
        <v>0</v>
      </c>
      <c r="H10" s="27">
        <f t="shared" si="0"/>
        <v>1561.3</v>
      </c>
      <c r="I10" s="36"/>
    </row>
    <row r="11" spans="1:9" ht="63" customHeight="1" x14ac:dyDescent="0.25">
      <c r="A11" s="35">
        <v>3</v>
      </c>
      <c r="B11" s="9" t="s">
        <v>11</v>
      </c>
      <c r="C11" s="9" t="s">
        <v>37</v>
      </c>
      <c r="D11" s="9" t="s">
        <v>21</v>
      </c>
      <c r="E11" s="9">
        <v>5</v>
      </c>
      <c r="F11" s="10">
        <v>312.26</v>
      </c>
      <c r="G11" s="11">
        <v>0</v>
      </c>
      <c r="H11" s="27">
        <f t="shared" si="0"/>
        <v>1561.3</v>
      </c>
      <c r="I11" s="36"/>
    </row>
    <row r="12" spans="1:9" ht="63" customHeight="1" x14ac:dyDescent="0.25">
      <c r="A12" s="35">
        <v>10</v>
      </c>
      <c r="B12" s="9" t="s">
        <v>13</v>
      </c>
      <c r="C12" s="9" t="s">
        <v>23</v>
      </c>
      <c r="D12" s="9" t="s">
        <v>21</v>
      </c>
      <c r="E12" s="9">
        <v>5</v>
      </c>
      <c r="F12" s="10">
        <v>312.26</v>
      </c>
      <c r="G12" s="11">
        <v>0</v>
      </c>
      <c r="H12" s="27">
        <f t="shared" si="0"/>
        <v>1561.3</v>
      </c>
      <c r="I12" s="36"/>
    </row>
    <row r="13" spans="1:9" s="2" customFormat="1" ht="63" customHeight="1" x14ac:dyDescent="0.25">
      <c r="A13" s="35">
        <v>11</v>
      </c>
      <c r="B13" s="9" t="s">
        <v>14</v>
      </c>
      <c r="C13" s="9" t="s">
        <v>22</v>
      </c>
      <c r="D13" s="9" t="s">
        <v>21</v>
      </c>
      <c r="E13" s="9">
        <v>5</v>
      </c>
      <c r="F13" s="10">
        <v>312.26</v>
      </c>
      <c r="G13" s="11">
        <v>0</v>
      </c>
      <c r="H13" s="27">
        <f t="shared" si="0"/>
        <v>1561.3</v>
      </c>
      <c r="I13" s="36"/>
    </row>
    <row r="14" spans="1:9" s="2" customFormat="1" ht="63" customHeight="1" x14ac:dyDescent="0.25">
      <c r="A14" s="35">
        <v>13</v>
      </c>
      <c r="B14" s="9" t="s">
        <v>33</v>
      </c>
      <c r="C14" s="9" t="s">
        <v>41</v>
      </c>
      <c r="D14" s="9" t="s">
        <v>21</v>
      </c>
      <c r="E14" s="9">
        <v>5</v>
      </c>
      <c r="F14" s="10">
        <v>220.57</v>
      </c>
      <c r="G14" s="11">
        <v>0</v>
      </c>
      <c r="H14" s="27">
        <f t="shared" si="0"/>
        <v>1102.8499999999999</v>
      </c>
      <c r="I14" s="36"/>
    </row>
    <row r="15" spans="1:9" s="2" customFormat="1" ht="63" customHeight="1" x14ac:dyDescent="0.25">
      <c r="A15" s="35">
        <v>48</v>
      </c>
      <c r="B15" s="9" t="s">
        <v>8</v>
      </c>
      <c r="C15" s="9" t="s">
        <v>24</v>
      </c>
      <c r="D15" s="9" t="s">
        <v>21</v>
      </c>
      <c r="E15" s="9">
        <v>5</v>
      </c>
      <c r="F15" s="10">
        <v>312.26</v>
      </c>
      <c r="G15" s="11">
        <v>0</v>
      </c>
      <c r="H15" s="27">
        <f t="shared" si="0"/>
        <v>1561.3</v>
      </c>
      <c r="I15" s="36"/>
    </row>
    <row r="16" spans="1:9" s="2" customFormat="1" ht="27.6" customHeight="1" x14ac:dyDescent="0.25">
      <c r="A16" s="35"/>
      <c r="B16" s="9"/>
      <c r="C16" s="9"/>
      <c r="D16" s="9"/>
      <c r="E16" s="9"/>
      <c r="F16" s="10"/>
      <c r="G16" s="29">
        <f t="shared" ref="G16" si="1">+SUM(G7:G15)</f>
        <v>0</v>
      </c>
      <c r="H16" s="29">
        <f>SUM(H7:H15)</f>
        <v>12217.9</v>
      </c>
      <c r="I16" s="37"/>
    </row>
    <row r="17" spans="1:12" s="2" customFormat="1" ht="27.6" customHeight="1" x14ac:dyDescent="0.25">
      <c r="A17" s="38"/>
      <c r="B17" s="12"/>
      <c r="C17" s="12"/>
      <c r="D17" s="12"/>
      <c r="E17" s="12"/>
      <c r="F17" s="13"/>
      <c r="G17" s="12"/>
      <c r="H17" s="15"/>
      <c r="I17" s="37"/>
    </row>
    <row r="18" spans="1:12" s="2" customFormat="1" ht="63" customHeight="1" x14ac:dyDescent="0.25">
      <c r="A18" s="35">
        <v>4</v>
      </c>
      <c r="B18" s="9" t="s">
        <v>1</v>
      </c>
      <c r="C18" s="9" t="s">
        <v>25</v>
      </c>
      <c r="D18" s="9" t="s">
        <v>26</v>
      </c>
      <c r="E18" s="9">
        <v>5</v>
      </c>
      <c r="F18" s="10">
        <v>390.21</v>
      </c>
      <c r="G18" s="11">
        <v>0</v>
      </c>
      <c r="H18" s="27">
        <f>+E18*F18-G18</f>
        <v>1951.05</v>
      </c>
      <c r="I18" s="36"/>
    </row>
    <row r="19" spans="1:12" s="2" customFormat="1" ht="63" customHeight="1" x14ac:dyDescent="0.25">
      <c r="A19" s="35"/>
      <c r="B19" s="9" t="s">
        <v>51</v>
      </c>
      <c r="C19" s="9" t="s">
        <v>50</v>
      </c>
      <c r="D19" s="9" t="s">
        <v>27</v>
      </c>
      <c r="E19" s="9">
        <v>2.5</v>
      </c>
      <c r="F19" s="10">
        <v>350.24</v>
      </c>
      <c r="G19" s="11">
        <v>0</v>
      </c>
      <c r="H19" s="27">
        <f t="shared" ref="H19:H24" si="2">+E19*F19-G19</f>
        <v>875.6</v>
      </c>
      <c r="I19" s="36"/>
    </row>
    <row r="20" spans="1:12" s="2" customFormat="1" ht="63" customHeight="1" x14ac:dyDescent="0.25">
      <c r="A20" s="35">
        <v>14</v>
      </c>
      <c r="B20" s="9" t="s">
        <v>34</v>
      </c>
      <c r="C20" s="9" t="s">
        <v>35</v>
      </c>
      <c r="D20" s="9" t="s">
        <v>27</v>
      </c>
      <c r="E20" s="9">
        <v>5</v>
      </c>
      <c r="F20" s="10">
        <v>220.57</v>
      </c>
      <c r="G20" s="11">
        <v>0</v>
      </c>
      <c r="H20" s="27">
        <f t="shared" si="2"/>
        <v>1102.8499999999999</v>
      </c>
      <c r="I20" s="36"/>
    </row>
    <row r="21" spans="1:12" s="2" customFormat="1" ht="63" customHeight="1" x14ac:dyDescent="0.25">
      <c r="A21" s="35">
        <v>6</v>
      </c>
      <c r="B21" s="9" t="s">
        <v>43</v>
      </c>
      <c r="C21" s="9" t="s">
        <v>44</v>
      </c>
      <c r="D21" s="9" t="s">
        <v>27</v>
      </c>
      <c r="E21" s="9">
        <v>2.5</v>
      </c>
      <c r="F21" s="10">
        <v>594.66999999999996</v>
      </c>
      <c r="G21" s="11">
        <v>0</v>
      </c>
      <c r="H21" s="27">
        <f t="shared" si="2"/>
        <v>1486.675</v>
      </c>
      <c r="I21" s="36"/>
    </row>
    <row r="22" spans="1:12" s="2" customFormat="1" ht="63" customHeight="1" x14ac:dyDescent="0.25">
      <c r="A22" s="35">
        <v>7</v>
      </c>
      <c r="B22" s="9" t="s">
        <v>10</v>
      </c>
      <c r="C22" s="9" t="s">
        <v>29</v>
      </c>
      <c r="D22" s="9" t="s">
        <v>27</v>
      </c>
      <c r="E22" s="9">
        <v>5</v>
      </c>
      <c r="F22" s="10">
        <v>290.60000000000002</v>
      </c>
      <c r="G22" s="11"/>
      <c r="H22" s="27">
        <f t="shared" si="2"/>
        <v>1453</v>
      </c>
      <c r="I22" s="36"/>
      <c r="K22" s="24"/>
    </row>
    <row r="23" spans="1:12" ht="63" customHeight="1" x14ac:dyDescent="0.25">
      <c r="A23" s="35">
        <v>9</v>
      </c>
      <c r="B23" s="9" t="s">
        <v>12</v>
      </c>
      <c r="C23" s="9" t="s">
        <v>30</v>
      </c>
      <c r="D23" s="9" t="s">
        <v>27</v>
      </c>
      <c r="E23" s="9">
        <v>5</v>
      </c>
      <c r="F23" s="10">
        <v>245</v>
      </c>
      <c r="G23" s="11">
        <v>0</v>
      </c>
      <c r="H23" s="27">
        <f t="shared" si="2"/>
        <v>1225</v>
      </c>
      <c r="I23" s="36"/>
    </row>
    <row r="24" spans="1:12" ht="63" customHeight="1" x14ac:dyDescent="0.25">
      <c r="A24" s="35">
        <v>12</v>
      </c>
      <c r="B24" s="9" t="s">
        <v>36</v>
      </c>
      <c r="C24" s="9" t="s">
        <v>28</v>
      </c>
      <c r="D24" s="9" t="s">
        <v>27</v>
      </c>
      <c r="E24" s="9">
        <v>5</v>
      </c>
      <c r="F24" s="10">
        <v>245</v>
      </c>
      <c r="G24" s="11">
        <v>0</v>
      </c>
      <c r="H24" s="27">
        <f t="shared" si="2"/>
        <v>1225</v>
      </c>
      <c r="I24" s="36"/>
    </row>
    <row r="25" spans="1:12" x14ac:dyDescent="0.25">
      <c r="A25" s="35"/>
      <c r="B25" s="9"/>
      <c r="C25" s="9"/>
      <c r="D25" s="9"/>
      <c r="E25" s="9"/>
      <c r="F25" s="10"/>
      <c r="G25" s="29">
        <f>SUM(G23:G24)</f>
        <v>0</v>
      </c>
      <c r="H25" s="29">
        <f>SUM(H18:H24)</f>
        <v>9319.1749999999993</v>
      </c>
      <c r="I25" s="39"/>
    </row>
    <row r="26" spans="1:12" x14ac:dyDescent="0.25">
      <c r="A26" s="38"/>
      <c r="B26" s="12"/>
      <c r="C26" s="12"/>
      <c r="D26" s="12"/>
      <c r="E26" s="12"/>
      <c r="F26" s="13"/>
      <c r="G26" s="14"/>
      <c r="H26" s="15"/>
      <c r="I26" s="39"/>
    </row>
    <row r="27" spans="1:12" ht="63" customHeight="1" x14ac:dyDescent="0.25">
      <c r="A27" s="40">
        <v>8</v>
      </c>
      <c r="B27" s="16" t="s">
        <v>3</v>
      </c>
      <c r="C27" s="26" t="s">
        <v>47</v>
      </c>
      <c r="D27" s="16" t="s">
        <v>27</v>
      </c>
      <c r="E27" s="16">
        <v>5</v>
      </c>
      <c r="F27" s="17">
        <v>296.54000000000002</v>
      </c>
      <c r="G27" s="18">
        <v>0</v>
      </c>
      <c r="H27" s="28">
        <f>+E27*F27-G27</f>
        <v>1482.7</v>
      </c>
      <c r="I27" s="36"/>
    </row>
    <row r="28" spans="1:12" x14ac:dyDescent="0.25">
      <c r="A28" s="35"/>
      <c r="B28" s="9"/>
      <c r="C28" s="9"/>
      <c r="D28" s="9"/>
      <c r="E28" s="9"/>
      <c r="F28" s="10"/>
      <c r="G28" s="29">
        <f t="shared" ref="G28:H28" si="3">+G27</f>
        <v>0</v>
      </c>
      <c r="H28" s="29">
        <f t="shared" si="3"/>
        <v>1482.7</v>
      </c>
      <c r="I28" s="37"/>
    </row>
    <row r="29" spans="1:12" x14ac:dyDescent="0.25">
      <c r="A29" s="38"/>
      <c r="B29" s="12"/>
      <c r="C29" s="12"/>
      <c r="D29" s="12"/>
      <c r="E29" s="12"/>
      <c r="F29" s="13"/>
      <c r="G29" s="12"/>
      <c r="H29" s="15"/>
      <c r="I29" s="37"/>
    </row>
    <row r="30" spans="1:12" ht="63" customHeight="1" x14ac:dyDescent="0.25">
      <c r="A30" s="35">
        <v>37</v>
      </c>
      <c r="B30" s="9" t="s">
        <v>4</v>
      </c>
      <c r="C30" s="9" t="s">
        <v>48</v>
      </c>
      <c r="D30" s="9" t="s">
        <v>27</v>
      </c>
      <c r="E30" s="9">
        <v>5</v>
      </c>
      <c r="F30" s="10">
        <v>336.54</v>
      </c>
      <c r="G30" s="11">
        <v>0</v>
      </c>
      <c r="H30" s="27">
        <f>+E30*F30-G30</f>
        <v>1682.7</v>
      </c>
      <c r="I30" s="36"/>
      <c r="L30">
        <f>50/12</f>
        <v>4.166666666666667</v>
      </c>
    </row>
    <row r="31" spans="1:12" x14ac:dyDescent="0.25">
      <c r="A31" s="35"/>
      <c r="B31" s="9"/>
      <c r="C31" s="9"/>
      <c r="D31" s="9"/>
      <c r="E31" s="9"/>
      <c r="F31" s="10"/>
      <c r="G31" s="31">
        <f>+G30</f>
        <v>0</v>
      </c>
      <c r="H31" s="32">
        <f>+H30</f>
        <v>1682.7</v>
      </c>
      <c r="I31" s="37"/>
      <c r="L31">
        <f>+L30*7</f>
        <v>29.166666666666668</v>
      </c>
    </row>
    <row r="32" spans="1:12" x14ac:dyDescent="0.25">
      <c r="A32" s="38"/>
      <c r="B32" s="12"/>
      <c r="C32" s="12"/>
      <c r="D32" s="12"/>
      <c r="E32" s="12"/>
      <c r="F32" s="13"/>
      <c r="G32" s="19"/>
      <c r="H32" s="15"/>
      <c r="I32" s="37"/>
    </row>
    <row r="33" spans="1:9" ht="63" customHeight="1" x14ac:dyDescent="0.25">
      <c r="A33" s="35">
        <v>15</v>
      </c>
      <c r="B33" s="9" t="s">
        <v>46</v>
      </c>
      <c r="C33" s="9" t="s">
        <v>49</v>
      </c>
      <c r="D33" s="9" t="s">
        <v>27</v>
      </c>
      <c r="E33" s="9">
        <v>2.5</v>
      </c>
      <c r="F33" s="17">
        <v>296.54000000000002</v>
      </c>
      <c r="G33" s="18">
        <v>0</v>
      </c>
      <c r="H33" s="28">
        <f>+E33*F33-G33</f>
        <v>741.35</v>
      </c>
      <c r="I33" s="36"/>
    </row>
    <row r="34" spans="1:9" ht="63" customHeight="1" x14ac:dyDescent="0.25">
      <c r="A34" s="35">
        <v>39</v>
      </c>
      <c r="B34" s="9" t="s">
        <v>5</v>
      </c>
      <c r="C34" s="9" t="s">
        <v>45</v>
      </c>
      <c r="D34" s="9" t="s">
        <v>27</v>
      </c>
      <c r="E34" s="9">
        <v>5</v>
      </c>
      <c r="F34" s="10">
        <v>245</v>
      </c>
      <c r="G34" s="11">
        <v>0</v>
      </c>
      <c r="H34" s="28">
        <f t="shared" ref="H34:H35" si="4">+E34*F34-G34</f>
        <v>1225</v>
      </c>
      <c r="I34" s="36"/>
    </row>
    <row r="35" spans="1:9" ht="63" customHeight="1" x14ac:dyDescent="0.25">
      <c r="A35" s="35">
        <v>17</v>
      </c>
      <c r="B35" s="9" t="s">
        <v>52</v>
      </c>
      <c r="C35" s="9" t="s">
        <v>45</v>
      </c>
      <c r="D35" s="9" t="s">
        <v>27</v>
      </c>
      <c r="E35" s="9">
        <v>2.5</v>
      </c>
      <c r="F35" s="10">
        <v>220.57</v>
      </c>
      <c r="G35" s="11">
        <v>0</v>
      </c>
      <c r="H35" s="28">
        <f t="shared" si="4"/>
        <v>551.42499999999995</v>
      </c>
      <c r="I35" s="36"/>
    </row>
    <row r="36" spans="1:9" x14ac:dyDescent="0.25">
      <c r="A36" s="35"/>
      <c r="B36" s="9"/>
      <c r="C36" s="9"/>
      <c r="D36" s="9"/>
      <c r="E36" s="9"/>
      <c r="F36" s="10"/>
      <c r="G36" s="29">
        <f t="shared" ref="G36" si="5">SUM(G33:G35)</f>
        <v>0</v>
      </c>
      <c r="H36" s="30">
        <f>SUM(H33:H35)</f>
        <v>2517.7749999999996</v>
      </c>
      <c r="I36" s="37"/>
    </row>
    <row r="37" spans="1:9" x14ac:dyDescent="0.25">
      <c r="A37" s="38"/>
      <c r="B37" s="12"/>
      <c r="C37" s="12"/>
      <c r="D37" s="12"/>
      <c r="E37" s="12"/>
      <c r="F37" s="13"/>
      <c r="G37" s="19"/>
      <c r="H37" s="19"/>
      <c r="I37" s="36"/>
    </row>
    <row r="38" spans="1:9" ht="15.75" thickBot="1" x14ac:dyDescent="0.3">
      <c r="A38" s="41"/>
      <c r="B38" s="42" t="s">
        <v>31</v>
      </c>
      <c r="C38" s="42"/>
      <c r="D38" s="42"/>
      <c r="E38" s="42"/>
      <c r="F38" s="42"/>
      <c r="G38" s="43">
        <f>+G16+G25+G31+G28+G36</f>
        <v>0</v>
      </c>
      <c r="H38" s="43">
        <f>+H16+H25+H31+H28+H36</f>
        <v>27220.25</v>
      </c>
      <c r="I38" s="44"/>
    </row>
    <row r="39" spans="1:9" x14ac:dyDescent="0.25">
      <c r="A39" s="5"/>
      <c r="B39" s="5"/>
      <c r="C39" s="5"/>
      <c r="D39" s="5"/>
      <c r="E39" s="5"/>
      <c r="F39" s="5"/>
      <c r="H39" s="5"/>
      <c r="I39" s="5"/>
    </row>
    <row r="41" spans="1:9" x14ac:dyDescent="0.25">
      <c r="H41" s="20"/>
      <c r="I41" s="20"/>
    </row>
    <row r="43" spans="1:9" ht="15" customHeight="1" x14ac:dyDescent="0.25">
      <c r="F43" s="20"/>
    </row>
    <row r="44" spans="1:9" x14ac:dyDescent="0.25">
      <c r="G44" s="21"/>
      <c r="H44" s="23"/>
    </row>
    <row r="45" spans="1:9" x14ac:dyDescent="0.25">
      <c r="G45" s="22"/>
    </row>
    <row r="46" spans="1:9" x14ac:dyDescent="0.25">
      <c r="G46" s="21"/>
    </row>
    <row r="47" spans="1:9" x14ac:dyDescent="0.25">
      <c r="F47" s="20"/>
    </row>
  </sheetData>
  <mergeCells count="4">
    <mergeCell ref="A1:I2"/>
    <mergeCell ref="A3:I3"/>
    <mergeCell ref="A4:I4"/>
    <mergeCell ref="A5:I5"/>
  </mergeCells>
  <printOptions horizontalCentered="1"/>
  <pageMargins left="0.25" right="0.25" top="0.75" bottom="0.75" header="0.3" footer="0.3"/>
  <pageSetup paperSize="9" scale="61" fitToHeight="2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7"/>
  <sheetViews>
    <sheetView tabSelected="1" topLeftCell="A25" zoomScaleNormal="100" workbookViewId="0">
      <selection activeCell="A5" sqref="A5:I5"/>
    </sheetView>
  </sheetViews>
  <sheetFormatPr baseColWidth="10" defaultRowHeight="15" x14ac:dyDescent="0.25"/>
  <cols>
    <col min="1" max="1" width="4.5703125" customWidth="1"/>
    <col min="2" max="2" width="29.140625" bestFit="1" customWidth="1"/>
    <col min="3" max="3" width="23.5703125" customWidth="1"/>
    <col min="4" max="4" width="10.140625" customWidth="1"/>
    <col min="5" max="5" width="6.42578125" customWidth="1"/>
    <col min="6" max="6" width="8.85546875" customWidth="1"/>
    <col min="7" max="7" width="11.28515625" style="2" customWidth="1"/>
    <col min="8" max="8" width="12.42578125" bestFit="1" customWidth="1"/>
    <col min="9" max="9" width="55.28515625" customWidth="1"/>
  </cols>
  <sheetData>
    <row r="1" spans="1:9" x14ac:dyDescent="0.25">
      <c r="A1" s="47" t="s">
        <v>55</v>
      </c>
      <c r="B1" s="48"/>
      <c r="C1" s="48"/>
      <c r="D1" s="48"/>
      <c r="E1" s="48"/>
      <c r="F1" s="48"/>
      <c r="G1" s="48"/>
      <c r="H1" s="48"/>
      <c r="I1" s="49"/>
    </row>
    <row r="2" spans="1:9" x14ac:dyDescent="0.25">
      <c r="A2" s="50"/>
      <c r="B2" s="51"/>
      <c r="C2" s="51"/>
      <c r="D2" s="51"/>
      <c r="E2" s="51"/>
      <c r="F2" s="51"/>
      <c r="G2" s="51"/>
      <c r="H2" s="51"/>
      <c r="I2" s="52"/>
    </row>
    <row r="3" spans="1:9" x14ac:dyDescent="0.25">
      <c r="A3" s="50" t="s">
        <v>56</v>
      </c>
      <c r="B3" s="51"/>
      <c r="C3" s="51"/>
      <c r="D3" s="51"/>
      <c r="E3" s="51"/>
      <c r="F3" s="51"/>
      <c r="G3" s="51"/>
      <c r="H3" s="51"/>
      <c r="I3" s="52"/>
    </row>
    <row r="4" spans="1:9" x14ac:dyDescent="0.25">
      <c r="A4" s="50" t="s">
        <v>59</v>
      </c>
      <c r="B4" s="51"/>
      <c r="C4" s="51"/>
      <c r="D4" s="51"/>
      <c r="E4" s="51"/>
      <c r="F4" s="51"/>
      <c r="G4" s="51"/>
      <c r="H4" s="51"/>
      <c r="I4" s="52"/>
    </row>
    <row r="5" spans="1:9" x14ac:dyDescent="0.25">
      <c r="A5" s="53" t="s">
        <v>58</v>
      </c>
      <c r="B5" s="54"/>
      <c r="C5" s="54"/>
      <c r="D5" s="54"/>
      <c r="E5" s="54"/>
      <c r="F5" s="54"/>
      <c r="G5" s="54"/>
      <c r="H5" s="54"/>
      <c r="I5" s="55"/>
    </row>
    <row r="6" spans="1:9" s="2" customFormat="1" ht="60" customHeight="1" x14ac:dyDescent="0.25">
      <c r="A6" s="33" t="s">
        <v>32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18</v>
      </c>
      <c r="G6" s="8" t="s">
        <v>19</v>
      </c>
      <c r="H6" s="7" t="s">
        <v>54</v>
      </c>
      <c r="I6" s="34" t="s">
        <v>20</v>
      </c>
    </row>
    <row r="7" spans="1:9" s="2" customFormat="1" ht="63" customHeight="1" x14ac:dyDescent="0.25">
      <c r="A7" s="35">
        <v>5</v>
      </c>
      <c r="B7" s="9" t="s">
        <v>2</v>
      </c>
      <c r="C7" s="9" t="s">
        <v>42</v>
      </c>
      <c r="D7" s="9" t="s">
        <v>21</v>
      </c>
      <c r="E7" s="9">
        <v>5</v>
      </c>
      <c r="F7" s="10">
        <v>220.57</v>
      </c>
      <c r="G7" s="11">
        <v>0</v>
      </c>
      <c r="H7" s="27">
        <f>+E7*F7-G7</f>
        <v>1102.8499999999999</v>
      </c>
      <c r="I7" s="36"/>
    </row>
    <row r="8" spans="1:9" ht="63" customHeight="1" x14ac:dyDescent="0.25">
      <c r="A8" s="35">
        <v>16</v>
      </c>
      <c r="B8" s="9" t="s">
        <v>7</v>
      </c>
      <c r="C8" s="9" t="s">
        <v>38</v>
      </c>
      <c r="D8" s="9" t="s">
        <v>21</v>
      </c>
      <c r="E8" s="9">
        <v>5</v>
      </c>
      <c r="F8" s="10">
        <v>220.57</v>
      </c>
      <c r="G8" s="11">
        <v>0</v>
      </c>
      <c r="H8" s="27">
        <f t="shared" ref="H8:H15" si="0">+E8*F8-G8</f>
        <v>1102.8499999999999</v>
      </c>
      <c r="I8" s="36"/>
    </row>
    <row r="9" spans="1:9" s="2" customFormat="1" ht="63" customHeight="1" x14ac:dyDescent="0.25">
      <c r="A9" s="35">
        <v>20</v>
      </c>
      <c r="B9" s="9" t="s">
        <v>0</v>
      </c>
      <c r="C9" s="9" t="s">
        <v>39</v>
      </c>
      <c r="D9" s="9" t="s">
        <v>21</v>
      </c>
      <c r="E9" s="9">
        <v>5</v>
      </c>
      <c r="F9" s="10">
        <v>220.57</v>
      </c>
      <c r="G9" s="11">
        <v>0</v>
      </c>
      <c r="H9" s="27">
        <f t="shared" si="0"/>
        <v>1102.8499999999999</v>
      </c>
      <c r="I9" s="36"/>
    </row>
    <row r="10" spans="1:9" s="2" customFormat="1" ht="63" customHeight="1" x14ac:dyDescent="0.25">
      <c r="A10" s="35">
        <v>40</v>
      </c>
      <c r="B10" s="9" t="s">
        <v>6</v>
      </c>
      <c r="C10" s="9" t="s">
        <v>40</v>
      </c>
      <c r="D10" s="9" t="s">
        <v>21</v>
      </c>
      <c r="E10" s="9">
        <v>5</v>
      </c>
      <c r="F10" s="10">
        <v>312.26</v>
      </c>
      <c r="G10" s="11">
        <v>0</v>
      </c>
      <c r="H10" s="27">
        <f t="shared" si="0"/>
        <v>1561.3</v>
      </c>
      <c r="I10" s="36"/>
    </row>
    <row r="11" spans="1:9" ht="63" customHeight="1" x14ac:dyDescent="0.25">
      <c r="A11" s="35">
        <v>3</v>
      </c>
      <c r="B11" s="9" t="s">
        <v>11</v>
      </c>
      <c r="C11" s="9" t="s">
        <v>37</v>
      </c>
      <c r="D11" s="9" t="s">
        <v>21</v>
      </c>
      <c r="E11" s="9">
        <v>5</v>
      </c>
      <c r="F11" s="10">
        <v>312.26</v>
      </c>
      <c r="G11" s="11">
        <v>0</v>
      </c>
      <c r="H11" s="27">
        <f t="shared" si="0"/>
        <v>1561.3</v>
      </c>
      <c r="I11" s="36"/>
    </row>
    <row r="12" spans="1:9" ht="63" customHeight="1" x14ac:dyDescent="0.25">
      <c r="A12" s="35">
        <v>10</v>
      </c>
      <c r="B12" s="9" t="s">
        <v>13</v>
      </c>
      <c r="C12" s="9" t="s">
        <v>23</v>
      </c>
      <c r="D12" s="9" t="s">
        <v>21</v>
      </c>
      <c r="E12" s="9">
        <v>5</v>
      </c>
      <c r="F12" s="10">
        <v>312.26</v>
      </c>
      <c r="G12" s="11">
        <v>0</v>
      </c>
      <c r="H12" s="27">
        <f t="shared" si="0"/>
        <v>1561.3</v>
      </c>
      <c r="I12" s="36"/>
    </row>
    <row r="13" spans="1:9" s="2" customFormat="1" ht="63" customHeight="1" x14ac:dyDescent="0.25">
      <c r="A13" s="35">
        <v>11</v>
      </c>
      <c r="B13" s="9" t="s">
        <v>14</v>
      </c>
      <c r="C13" s="9" t="s">
        <v>22</v>
      </c>
      <c r="D13" s="9" t="s">
        <v>21</v>
      </c>
      <c r="E13" s="9">
        <v>5</v>
      </c>
      <c r="F13" s="10">
        <v>312.26</v>
      </c>
      <c r="G13" s="11">
        <v>0</v>
      </c>
      <c r="H13" s="27">
        <f t="shared" si="0"/>
        <v>1561.3</v>
      </c>
      <c r="I13" s="36"/>
    </row>
    <row r="14" spans="1:9" s="2" customFormat="1" ht="63" customHeight="1" x14ac:dyDescent="0.25">
      <c r="A14" s="35">
        <v>13</v>
      </c>
      <c r="B14" s="9" t="s">
        <v>33</v>
      </c>
      <c r="C14" s="9" t="s">
        <v>41</v>
      </c>
      <c r="D14" s="9" t="s">
        <v>21</v>
      </c>
      <c r="E14" s="9">
        <v>5</v>
      </c>
      <c r="F14" s="10">
        <v>220.57</v>
      </c>
      <c r="G14" s="11">
        <v>0</v>
      </c>
      <c r="H14" s="27">
        <f t="shared" si="0"/>
        <v>1102.8499999999999</v>
      </c>
      <c r="I14" s="36"/>
    </row>
    <row r="15" spans="1:9" s="2" customFormat="1" ht="63" customHeight="1" x14ac:dyDescent="0.25">
      <c r="A15" s="35">
        <v>48</v>
      </c>
      <c r="B15" s="9" t="s">
        <v>8</v>
      </c>
      <c r="C15" s="9" t="s">
        <v>24</v>
      </c>
      <c r="D15" s="9" t="s">
        <v>21</v>
      </c>
      <c r="E15" s="9">
        <v>5</v>
      </c>
      <c r="F15" s="10">
        <v>312.26</v>
      </c>
      <c r="G15" s="11">
        <v>0</v>
      </c>
      <c r="H15" s="27">
        <f t="shared" si="0"/>
        <v>1561.3</v>
      </c>
      <c r="I15" s="36"/>
    </row>
    <row r="16" spans="1:9" s="2" customFormat="1" ht="27.6" customHeight="1" x14ac:dyDescent="0.25">
      <c r="A16" s="35"/>
      <c r="B16" s="9"/>
      <c r="C16" s="9"/>
      <c r="D16" s="9"/>
      <c r="E16" s="9"/>
      <c r="F16" s="10"/>
      <c r="G16" s="29">
        <f t="shared" ref="G16" si="1">+SUM(G7:G15)</f>
        <v>0</v>
      </c>
      <c r="H16" s="29">
        <f>SUM(H7:H15)</f>
        <v>12217.9</v>
      </c>
      <c r="I16" s="37"/>
    </row>
    <row r="17" spans="1:12" s="2" customFormat="1" ht="27.6" customHeight="1" x14ac:dyDescent="0.25">
      <c r="A17" s="38"/>
      <c r="B17" s="12"/>
      <c r="C17" s="12"/>
      <c r="D17" s="12"/>
      <c r="E17" s="12"/>
      <c r="F17" s="13"/>
      <c r="G17" s="12"/>
      <c r="H17" s="15"/>
      <c r="I17" s="37"/>
    </row>
    <row r="18" spans="1:12" s="2" customFormat="1" ht="63" customHeight="1" x14ac:dyDescent="0.25">
      <c r="A18" s="35">
        <v>4</v>
      </c>
      <c r="B18" s="9" t="s">
        <v>1</v>
      </c>
      <c r="C18" s="9" t="s">
        <v>25</v>
      </c>
      <c r="D18" s="9" t="s">
        <v>26</v>
      </c>
      <c r="E18" s="9">
        <v>5</v>
      </c>
      <c r="F18" s="10">
        <v>390.21</v>
      </c>
      <c r="G18" s="11">
        <v>0</v>
      </c>
      <c r="H18" s="27">
        <f>+E18*F18-G18</f>
        <v>1951.05</v>
      </c>
      <c r="I18" s="36"/>
    </row>
    <row r="19" spans="1:12" s="2" customFormat="1" ht="63" customHeight="1" x14ac:dyDescent="0.25">
      <c r="A19" s="35"/>
      <c r="B19" s="9" t="s">
        <v>51</v>
      </c>
      <c r="C19" s="9" t="s">
        <v>50</v>
      </c>
      <c r="D19" s="9" t="s">
        <v>27</v>
      </c>
      <c r="E19" s="9">
        <v>2.5</v>
      </c>
      <c r="F19" s="10">
        <v>350.24</v>
      </c>
      <c r="G19" s="11">
        <v>0</v>
      </c>
      <c r="H19" s="27">
        <f t="shared" ref="H19:H24" si="2">+E19*F19-G19</f>
        <v>875.6</v>
      </c>
      <c r="I19" s="36"/>
    </row>
    <row r="20" spans="1:12" s="2" customFormat="1" ht="63" customHeight="1" x14ac:dyDescent="0.25">
      <c r="A20" s="35">
        <v>14</v>
      </c>
      <c r="B20" s="9" t="s">
        <v>34</v>
      </c>
      <c r="C20" s="9" t="s">
        <v>35</v>
      </c>
      <c r="D20" s="9" t="s">
        <v>27</v>
      </c>
      <c r="E20" s="9">
        <v>5</v>
      </c>
      <c r="F20" s="10">
        <v>220.57</v>
      </c>
      <c r="G20" s="11">
        <v>0</v>
      </c>
      <c r="H20" s="27">
        <f t="shared" si="2"/>
        <v>1102.8499999999999</v>
      </c>
      <c r="I20" s="36"/>
    </row>
    <row r="21" spans="1:12" s="2" customFormat="1" ht="63" customHeight="1" x14ac:dyDescent="0.25">
      <c r="A21" s="35">
        <v>6</v>
      </c>
      <c r="B21" s="9" t="s">
        <v>43</v>
      </c>
      <c r="C21" s="9" t="s">
        <v>44</v>
      </c>
      <c r="D21" s="9" t="s">
        <v>27</v>
      </c>
      <c r="E21" s="9">
        <v>2.5</v>
      </c>
      <c r="F21" s="10">
        <v>594.66999999999996</v>
      </c>
      <c r="G21" s="11">
        <v>0</v>
      </c>
      <c r="H21" s="27">
        <f t="shared" si="2"/>
        <v>1486.675</v>
      </c>
      <c r="I21" s="36"/>
    </row>
    <row r="22" spans="1:12" s="2" customFormat="1" ht="63" customHeight="1" x14ac:dyDescent="0.25">
      <c r="A22" s="35">
        <v>7</v>
      </c>
      <c r="B22" s="9" t="s">
        <v>10</v>
      </c>
      <c r="C22" s="9" t="s">
        <v>29</v>
      </c>
      <c r="D22" s="9" t="s">
        <v>27</v>
      </c>
      <c r="E22" s="9">
        <v>5</v>
      </c>
      <c r="F22" s="10">
        <v>290.60000000000002</v>
      </c>
      <c r="G22" s="11"/>
      <c r="H22" s="27">
        <f t="shared" si="2"/>
        <v>1453</v>
      </c>
      <c r="I22" s="36"/>
      <c r="K22" s="24"/>
    </row>
    <row r="23" spans="1:12" ht="63" customHeight="1" x14ac:dyDescent="0.25">
      <c r="A23" s="35">
        <v>9</v>
      </c>
      <c r="B23" s="9" t="s">
        <v>12</v>
      </c>
      <c r="C23" s="9" t="s">
        <v>30</v>
      </c>
      <c r="D23" s="9" t="s">
        <v>27</v>
      </c>
      <c r="E23" s="9">
        <v>5</v>
      </c>
      <c r="F23" s="10">
        <v>245</v>
      </c>
      <c r="G23" s="11">
        <v>0</v>
      </c>
      <c r="H23" s="27">
        <f t="shared" si="2"/>
        <v>1225</v>
      </c>
      <c r="I23" s="36"/>
    </row>
    <row r="24" spans="1:12" ht="63" customHeight="1" x14ac:dyDescent="0.25">
      <c r="A24" s="35">
        <v>12</v>
      </c>
      <c r="B24" s="9" t="s">
        <v>36</v>
      </c>
      <c r="C24" s="9" t="s">
        <v>28</v>
      </c>
      <c r="D24" s="9" t="s">
        <v>27</v>
      </c>
      <c r="E24" s="9">
        <v>5</v>
      </c>
      <c r="F24" s="10">
        <v>245</v>
      </c>
      <c r="G24" s="11">
        <v>0</v>
      </c>
      <c r="H24" s="27">
        <f t="shared" si="2"/>
        <v>1225</v>
      </c>
      <c r="I24" s="36"/>
    </row>
    <row r="25" spans="1:12" x14ac:dyDescent="0.25">
      <c r="A25" s="35"/>
      <c r="B25" s="9"/>
      <c r="C25" s="9"/>
      <c r="D25" s="9"/>
      <c r="E25" s="9"/>
      <c r="F25" s="10"/>
      <c r="G25" s="29">
        <f>SUM(G23:G24)</f>
        <v>0</v>
      </c>
      <c r="H25" s="29">
        <f>SUM(H18:H24)</f>
        <v>9319.1749999999993</v>
      </c>
      <c r="I25" s="39"/>
    </row>
    <row r="26" spans="1:12" x14ac:dyDescent="0.25">
      <c r="A26" s="38"/>
      <c r="B26" s="12"/>
      <c r="C26" s="12"/>
      <c r="D26" s="12"/>
      <c r="E26" s="12"/>
      <c r="F26" s="13"/>
      <c r="G26" s="14"/>
      <c r="H26" s="15"/>
      <c r="I26" s="39"/>
    </row>
    <row r="27" spans="1:12" ht="63" customHeight="1" x14ac:dyDescent="0.25">
      <c r="A27" s="40">
        <v>8</v>
      </c>
      <c r="B27" s="16" t="s">
        <v>3</v>
      </c>
      <c r="C27" s="26" t="s">
        <v>47</v>
      </c>
      <c r="D27" s="16" t="s">
        <v>27</v>
      </c>
      <c r="E27" s="16">
        <v>5</v>
      </c>
      <c r="F27" s="17">
        <v>296.54000000000002</v>
      </c>
      <c r="G27" s="18">
        <v>0</v>
      </c>
      <c r="H27" s="28">
        <f>+E27*F27-G27</f>
        <v>1482.7</v>
      </c>
      <c r="I27" s="36"/>
    </row>
    <row r="28" spans="1:12" x14ac:dyDescent="0.25">
      <c r="A28" s="35"/>
      <c r="B28" s="9"/>
      <c r="C28" s="9"/>
      <c r="D28" s="9"/>
      <c r="E28" s="9"/>
      <c r="F28" s="10"/>
      <c r="G28" s="29">
        <f t="shared" ref="G28:H28" si="3">+G27</f>
        <v>0</v>
      </c>
      <c r="H28" s="29">
        <f t="shared" si="3"/>
        <v>1482.7</v>
      </c>
      <c r="I28" s="37"/>
    </row>
    <row r="29" spans="1:12" x14ac:dyDescent="0.25">
      <c r="A29" s="38"/>
      <c r="B29" s="12"/>
      <c r="C29" s="12"/>
      <c r="D29" s="12"/>
      <c r="E29" s="12"/>
      <c r="F29" s="13"/>
      <c r="G29" s="12"/>
      <c r="H29" s="15"/>
      <c r="I29" s="37"/>
    </row>
    <row r="30" spans="1:12" ht="63" customHeight="1" x14ac:dyDescent="0.25">
      <c r="A30" s="35">
        <v>37</v>
      </c>
      <c r="B30" s="9" t="s">
        <v>4</v>
      </c>
      <c r="C30" s="9" t="s">
        <v>48</v>
      </c>
      <c r="D30" s="9" t="s">
        <v>27</v>
      </c>
      <c r="E30" s="9">
        <v>5</v>
      </c>
      <c r="F30" s="10">
        <v>336.54</v>
      </c>
      <c r="G30" s="11">
        <v>0</v>
      </c>
      <c r="H30" s="27">
        <f>+E30*F30-G30</f>
        <v>1682.7</v>
      </c>
      <c r="I30" s="36"/>
      <c r="L30">
        <f>50/12</f>
        <v>4.166666666666667</v>
      </c>
    </row>
    <row r="31" spans="1:12" x14ac:dyDescent="0.25">
      <c r="A31" s="35"/>
      <c r="B31" s="9"/>
      <c r="C31" s="9"/>
      <c r="D31" s="9"/>
      <c r="E31" s="9"/>
      <c r="F31" s="10"/>
      <c r="G31" s="31">
        <f>+G30</f>
        <v>0</v>
      </c>
      <c r="H31" s="32">
        <f>+H30</f>
        <v>1682.7</v>
      </c>
      <c r="I31" s="37"/>
      <c r="L31">
        <f>+L30*7</f>
        <v>29.166666666666668</v>
      </c>
    </row>
    <row r="32" spans="1:12" x14ac:dyDescent="0.25">
      <c r="A32" s="38"/>
      <c r="B32" s="12"/>
      <c r="C32" s="12"/>
      <c r="D32" s="12"/>
      <c r="E32" s="12"/>
      <c r="F32" s="13"/>
      <c r="G32" s="19"/>
      <c r="H32" s="15"/>
      <c r="I32" s="37"/>
    </row>
    <row r="33" spans="1:9" ht="63" customHeight="1" x14ac:dyDescent="0.25">
      <c r="A33" s="35">
        <v>15</v>
      </c>
      <c r="B33" s="9" t="s">
        <v>46</v>
      </c>
      <c r="C33" s="9" t="s">
        <v>49</v>
      </c>
      <c r="D33" s="9" t="s">
        <v>27</v>
      </c>
      <c r="E33" s="9">
        <v>2.5</v>
      </c>
      <c r="F33" s="17">
        <v>296.54000000000002</v>
      </c>
      <c r="G33" s="18">
        <v>0</v>
      </c>
      <c r="H33" s="28">
        <f>+E33*F33-G33</f>
        <v>741.35</v>
      </c>
      <c r="I33" s="36"/>
    </row>
    <row r="34" spans="1:9" ht="63" customHeight="1" x14ac:dyDescent="0.25">
      <c r="A34" s="35">
        <v>39</v>
      </c>
      <c r="B34" s="9" t="s">
        <v>5</v>
      </c>
      <c r="C34" s="9" t="s">
        <v>45</v>
      </c>
      <c r="D34" s="9" t="s">
        <v>27</v>
      </c>
      <c r="E34" s="9">
        <v>5</v>
      </c>
      <c r="F34" s="10">
        <v>245</v>
      </c>
      <c r="G34" s="11">
        <v>0</v>
      </c>
      <c r="H34" s="28">
        <f t="shared" ref="H34:H35" si="4">+E34*F34-G34</f>
        <v>1225</v>
      </c>
      <c r="I34" s="36"/>
    </row>
    <row r="35" spans="1:9" ht="63" customHeight="1" x14ac:dyDescent="0.25">
      <c r="A35" s="35">
        <v>17</v>
      </c>
      <c r="B35" s="9" t="s">
        <v>52</v>
      </c>
      <c r="C35" s="9" t="s">
        <v>45</v>
      </c>
      <c r="D35" s="9" t="s">
        <v>27</v>
      </c>
      <c r="E35" s="9">
        <v>2.5</v>
      </c>
      <c r="F35" s="10">
        <v>220.57</v>
      </c>
      <c r="G35" s="11">
        <v>0</v>
      </c>
      <c r="H35" s="28">
        <f t="shared" si="4"/>
        <v>551.42499999999995</v>
      </c>
      <c r="I35" s="36"/>
    </row>
    <row r="36" spans="1:9" x14ac:dyDescent="0.25">
      <c r="A36" s="35"/>
      <c r="B36" s="9"/>
      <c r="C36" s="9"/>
      <c r="D36" s="9"/>
      <c r="E36" s="9"/>
      <c r="F36" s="10"/>
      <c r="G36" s="29">
        <f t="shared" ref="G36" si="5">SUM(G33:G35)</f>
        <v>0</v>
      </c>
      <c r="H36" s="30">
        <f>SUM(H33:H35)</f>
        <v>2517.7749999999996</v>
      </c>
      <c r="I36" s="37"/>
    </row>
    <row r="37" spans="1:9" x14ac:dyDescent="0.25">
      <c r="A37" s="38"/>
      <c r="B37" s="12"/>
      <c r="C37" s="12"/>
      <c r="D37" s="12"/>
      <c r="E37" s="12"/>
      <c r="F37" s="13"/>
      <c r="G37" s="19"/>
      <c r="H37" s="19"/>
      <c r="I37" s="36"/>
    </row>
    <row r="38" spans="1:9" ht="15.75" thickBot="1" x14ac:dyDescent="0.3">
      <c r="A38" s="41"/>
      <c r="B38" s="42" t="s">
        <v>31</v>
      </c>
      <c r="C38" s="42"/>
      <c r="D38" s="42"/>
      <c r="E38" s="42"/>
      <c r="F38" s="42"/>
      <c r="G38" s="43">
        <f>+G16+G25+G31+G28+G36</f>
        <v>0</v>
      </c>
      <c r="H38" s="43">
        <f>+H16+H25+H31+H28+H36</f>
        <v>27220.25</v>
      </c>
      <c r="I38" s="44"/>
    </row>
    <row r="39" spans="1:9" x14ac:dyDescent="0.25">
      <c r="A39" s="5"/>
      <c r="B39" s="5"/>
      <c r="C39" s="5"/>
      <c r="D39" s="5"/>
      <c r="E39" s="5"/>
      <c r="F39" s="5"/>
      <c r="H39" s="5"/>
      <c r="I39" s="5"/>
    </row>
    <row r="41" spans="1:9" x14ac:dyDescent="0.25">
      <c r="H41" s="20"/>
      <c r="I41" s="20"/>
    </row>
    <row r="43" spans="1:9" ht="15" customHeight="1" x14ac:dyDescent="0.25">
      <c r="F43" s="20"/>
    </row>
    <row r="44" spans="1:9" x14ac:dyDescent="0.25">
      <c r="G44" s="21"/>
      <c r="H44" s="23"/>
    </row>
    <row r="45" spans="1:9" x14ac:dyDescent="0.25">
      <c r="G45" s="22"/>
    </row>
    <row r="46" spans="1:9" x14ac:dyDescent="0.25">
      <c r="G46" s="21"/>
    </row>
    <row r="47" spans="1:9" x14ac:dyDescent="0.25">
      <c r="F47" s="20"/>
    </row>
  </sheetData>
  <mergeCells count="4">
    <mergeCell ref="A1:I2"/>
    <mergeCell ref="A3:I3"/>
    <mergeCell ref="A4:I4"/>
    <mergeCell ref="A5:I5"/>
  </mergeCells>
  <printOptions horizontalCentered="1"/>
  <pageMargins left="0.25" right="0.25" top="0.75" bottom="0.75" header="0.3" footer="0.3"/>
  <pageSetup paperSize="9" scale="61" fitToHeight="2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AGUINALDO 2021</vt:lpstr>
      <vt:lpstr>PRIMA 1ER PERIODO</vt:lpstr>
      <vt:lpstr>PRIMA 2DO PERIODO</vt:lpstr>
      <vt:lpstr>'AGUINALDO 2021'!Área_de_impresión</vt:lpstr>
      <vt:lpstr>'PRIMA 1ER PERIODO'!Área_de_impresión</vt:lpstr>
      <vt:lpstr>'PRIMA 2DO PERIODO'!Área_de_impresión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Ramos</dc:creator>
  <cp:lastModifiedBy>Lenovo</cp:lastModifiedBy>
  <cp:lastPrinted>2021-12-17T18:20:00Z</cp:lastPrinted>
  <dcterms:created xsi:type="dcterms:W3CDTF">2015-09-04T16:49:03Z</dcterms:created>
  <dcterms:modified xsi:type="dcterms:W3CDTF">2022-10-27T15:51:41Z</dcterms:modified>
</cp:coreProperties>
</file>